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527"/>
  <workbookPr/>
  <mc:AlternateContent xmlns:mc="http://schemas.openxmlformats.org/markup-compatibility/2006">
    <mc:Choice Requires="x15">
      <x15ac:absPath xmlns:x15ac="http://schemas.microsoft.com/office/spreadsheetml/2010/11/ac" url="F:\3.学生会工作\202607学代会\1.关于筹备召开中国石油大学（北京）第三十一次学生代表大会暨第十次研究生代表大会的通知\20261022\"/>
    </mc:Choice>
  </mc:AlternateContent>
  <xr:revisionPtr revIDLastSave="0" documentId="13_ncr:1_{696F2C23-B707-4252-AAE5-C9778827C807}" xr6:coauthVersionLast="47" xr6:coauthVersionMax="47" xr10:uidLastSave="{00000000-0000-0000-0000-000000000000}"/>
  <bookViews>
    <workbookView xWindow="11670" yWindow="2955" windowWidth="30930" windowHeight="16275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41" i="1" l="1"/>
  <c r="D41" i="1"/>
  <c r="C41" i="1"/>
  <c r="G39" i="1"/>
  <c r="F39" i="1"/>
  <c r="E39" i="1"/>
  <c r="G38" i="1"/>
  <c r="F38" i="1"/>
  <c r="E38" i="1"/>
  <c r="G37" i="1"/>
  <c r="F37" i="1"/>
  <c r="E37" i="1"/>
  <c r="G36" i="1"/>
  <c r="F36" i="1"/>
  <c r="E36" i="1"/>
  <c r="G35" i="1"/>
  <c r="F35" i="1"/>
  <c r="E35" i="1"/>
  <c r="G34" i="1"/>
  <c r="F34" i="1"/>
  <c r="E34" i="1"/>
  <c r="G33" i="1"/>
  <c r="F33" i="1"/>
  <c r="E33" i="1"/>
  <c r="G32" i="1"/>
  <c r="F32" i="1"/>
  <c r="E32" i="1"/>
  <c r="G31" i="1"/>
  <c r="F31" i="1"/>
  <c r="E31" i="1"/>
  <c r="G30" i="1"/>
  <c r="F30" i="1"/>
  <c r="E30" i="1"/>
  <c r="G29" i="1"/>
  <c r="F29" i="1"/>
  <c r="E29" i="1"/>
  <c r="G28" i="1"/>
  <c r="F28" i="1"/>
  <c r="E28" i="1"/>
  <c r="G27" i="1"/>
  <c r="F27" i="1"/>
  <c r="E27" i="1"/>
  <c r="G26" i="1"/>
  <c r="F26" i="1"/>
  <c r="E26" i="1"/>
  <c r="K21" i="1"/>
  <c r="H21" i="1"/>
  <c r="D21" i="1"/>
  <c r="C21" i="1"/>
  <c r="G19" i="1"/>
  <c r="F19" i="1"/>
  <c r="E19" i="1"/>
  <c r="G18" i="1"/>
  <c r="F18" i="1"/>
  <c r="E18" i="1"/>
  <c r="G17" i="1"/>
  <c r="F17" i="1"/>
  <c r="E17" i="1"/>
  <c r="G16" i="1"/>
  <c r="F16" i="1"/>
  <c r="E16" i="1"/>
  <c r="I15" i="1"/>
  <c r="G15" i="1"/>
  <c r="F15" i="1"/>
  <c r="E15" i="1"/>
  <c r="I14" i="1"/>
  <c r="G14" i="1"/>
  <c r="F14" i="1"/>
  <c r="E14" i="1"/>
  <c r="I13" i="1"/>
  <c r="G13" i="1"/>
  <c r="F13" i="1"/>
  <c r="E13" i="1"/>
  <c r="G12" i="1"/>
  <c r="F12" i="1"/>
  <c r="E12" i="1"/>
  <c r="I11" i="1"/>
  <c r="G11" i="1"/>
  <c r="F11" i="1"/>
  <c r="E11" i="1"/>
  <c r="I10" i="1"/>
  <c r="G10" i="1"/>
  <c r="F10" i="1"/>
  <c r="E10" i="1"/>
  <c r="G9" i="1"/>
  <c r="F9" i="1"/>
  <c r="E9" i="1"/>
  <c r="I8" i="1"/>
  <c r="G8" i="1"/>
  <c r="F8" i="1"/>
  <c r="E8" i="1"/>
  <c r="I7" i="1"/>
  <c r="G7" i="1"/>
  <c r="F7" i="1"/>
  <c r="E7" i="1"/>
  <c r="I6" i="1"/>
  <c r="I21" i="1" s="1"/>
  <c r="G6" i="1"/>
  <c r="G21" i="1" s="1"/>
  <c r="F6" i="1"/>
  <c r="F21" i="1" s="1"/>
  <c r="E6" i="1"/>
  <c r="E21" i="1" s="1"/>
  <c r="G5" i="1"/>
  <c r="F5" i="1"/>
  <c r="E5" i="1"/>
  <c r="G41" i="1" l="1"/>
  <c r="E41" i="1"/>
</calcChain>
</file>

<file path=xl/sharedStrings.xml><?xml version="1.0" encoding="utf-8"?>
<sst xmlns="http://schemas.openxmlformats.org/spreadsheetml/2006/main" count="106" uniqueCount="41">
  <si>
    <t>中国石油大学（北京）第三十一次学生代表大会代表名额分配表</t>
  </si>
  <si>
    <t>序号</t>
  </si>
  <si>
    <t>学院</t>
  </si>
  <si>
    <t>学生会
会员人数</t>
  </si>
  <si>
    <t>正式代表数</t>
  </si>
  <si>
    <t>其中组成人员占比要求（建议数量）</t>
  </si>
  <si>
    <t>常任代表
提名数</t>
  </si>
  <si>
    <t>列席代表数</t>
  </si>
  <si>
    <t>特邀代表数</t>
  </si>
  <si>
    <t>党员≥10%</t>
  </si>
  <si>
    <t>女性≥25%</t>
  </si>
  <si>
    <t>学生会组织工作人员≤40%</t>
  </si>
  <si>
    <t>少数民族代表
建议数量</t>
  </si>
  <si>
    <t>地球科学学院</t>
  </si>
  <si>
    <t>1-2</t>
  </si>
  <si>
    <t>石油工程学院</t>
  </si>
  <si>
    <t>3-4</t>
  </si>
  <si>
    <t>化学工程与环境学院</t>
  </si>
  <si>
    <t>机械工程学院</t>
  </si>
  <si>
    <t>地球物理学院</t>
  </si>
  <si>
    <t>安全与海洋工程学院</t>
  </si>
  <si>
    <t>新能源科学与工程学院</t>
  </si>
  <si>
    <t>材料科学与工程学院</t>
  </si>
  <si>
    <t>人工智能学院</t>
  </si>
  <si>
    <t>理学院</t>
  </si>
  <si>
    <t>经济管理学院</t>
  </si>
  <si>
    <t>马克思主义学院</t>
  </si>
  <si>
    <t>外国语学院</t>
  </si>
  <si>
    <t>未来能源学院</t>
  </si>
  <si>
    <t>塔尔萨国际能源学院</t>
  </si>
  <si>
    <t>国际教育学院</t>
  </si>
  <si>
    <t>-</t>
  </si>
  <si>
    <t>合计</t>
  </si>
  <si>
    <t>23-38</t>
  </si>
  <si>
    <r>
      <rPr>
        <sz val="14"/>
        <color theme="1"/>
        <rFont val="宋体"/>
        <family val="3"/>
        <charset val="134"/>
        <scheme val="minor"/>
      </rPr>
      <t>请各学院学生会严格对照表格落实名额分配：</t>
    </r>
    <r>
      <rPr>
        <b/>
        <sz val="14"/>
        <color theme="1"/>
        <rFont val="宋体"/>
        <family val="3"/>
        <charset val="134"/>
        <scheme val="minor"/>
      </rPr>
      <t>常任代表人数</t>
    </r>
    <r>
      <rPr>
        <sz val="14"/>
        <color theme="1"/>
        <rFont val="宋体"/>
        <family val="3"/>
        <charset val="134"/>
        <scheme val="minor"/>
      </rPr>
      <t>包含在正式代表总人数中；各学院正式代表中的党员人数不少于表格对应人数；</t>
    </r>
    <r>
      <rPr>
        <b/>
        <sz val="14"/>
        <color theme="1"/>
        <rFont val="宋体"/>
        <family val="3"/>
        <charset val="134"/>
        <scheme val="minor"/>
      </rPr>
      <t>校、院学生会工作人员人数</t>
    </r>
    <r>
      <rPr>
        <sz val="14"/>
        <color theme="1"/>
        <rFont val="宋体"/>
        <family val="3"/>
        <charset val="134"/>
        <scheme val="minor"/>
      </rPr>
      <t>不超过表格对应人数；</t>
    </r>
    <r>
      <rPr>
        <b/>
        <sz val="14"/>
        <color theme="1"/>
        <rFont val="宋体"/>
        <family val="3"/>
        <charset val="134"/>
        <scheme val="minor"/>
      </rPr>
      <t>女性代表人数</t>
    </r>
    <r>
      <rPr>
        <sz val="14"/>
        <color theme="1"/>
        <rFont val="宋体"/>
        <family val="3"/>
        <charset val="134"/>
        <scheme val="minor"/>
      </rPr>
      <t>不少于表格对应人数；</t>
    </r>
    <r>
      <rPr>
        <b/>
        <sz val="14"/>
        <color theme="1"/>
        <rFont val="宋体"/>
        <family val="3"/>
        <charset val="134"/>
        <scheme val="minor"/>
      </rPr>
      <t>少数民族代表人数</t>
    </r>
    <r>
      <rPr>
        <sz val="14"/>
        <color theme="1"/>
        <rFont val="宋体"/>
        <family val="3"/>
        <charset val="134"/>
        <scheme val="minor"/>
      </rPr>
      <t>包含在正式代表总人数中；</t>
    </r>
    <r>
      <rPr>
        <b/>
        <sz val="14"/>
        <color theme="1"/>
        <rFont val="宋体"/>
        <family val="3"/>
        <charset val="134"/>
        <scheme val="minor"/>
      </rPr>
      <t>列席代表人数</t>
    </r>
    <r>
      <rPr>
        <sz val="14"/>
        <color theme="1"/>
        <rFont val="宋体"/>
        <family val="3"/>
        <charset val="134"/>
        <scheme val="minor"/>
      </rPr>
      <t>不包含在正式代表总人数中。</t>
    </r>
  </si>
  <si>
    <t>中国石油大学（北京）第十次研究生代表大会代表名额分配表</t>
  </si>
  <si>
    <t>研究生会工作人员≤40%</t>
  </si>
  <si>
    <t>教育学院</t>
  </si>
  <si>
    <t>19-30</t>
  </si>
  <si>
    <r>
      <rPr>
        <sz val="14"/>
        <color theme="1"/>
        <rFont val="宋体"/>
        <family val="3"/>
        <charset val="134"/>
        <scheme val="minor"/>
      </rPr>
      <t>请各学院研究生会严格对照表格落实名额分配：</t>
    </r>
    <r>
      <rPr>
        <b/>
        <sz val="14"/>
        <color theme="1"/>
        <rFont val="宋体"/>
        <family val="3"/>
        <charset val="134"/>
        <scheme val="minor"/>
      </rPr>
      <t>常任代表人数</t>
    </r>
    <r>
      <rPr>
        <sz val="14"/>
        <color theme="1"/>
        <rFont val="宋体"/>
        <family val="3"/>
        <charset val="134"/>
        <scheme val="minor"/>
      </rPr>
      <t>包含在正式代表总人数中；各学院正式代表中的党员人数不少于表格对应人数；</t>
    </r>
    <r>
      <rPr>
        <b/>
        <sz val="14"/>
        <color theme="1"/>
        <rFont val="宋体"/>
        <family val="3"/>
        <charset val="134"/>
        <scheme val="minor"/>
      </rPr>
      <t>校、院研究生会工作人员人数</t>
    </r>
    <r>
      <rPr>
        <sz val="14"/>
        <color theme="1"/>
        <rFont val="宋体"/>
        <family val="3"/>
        <charset val="134"/>
        <scheme val="minor"/>
      </rPr>
      <t>不超过表格对应人数；</t>
    </r>
    <r>
      <rPr>
        <b/>
        <sz val="14"/>
        <color theme="1"/>
        <rFont val="宋体"/>
        <family val="3"/>
        <charset val="134"/>
        <scheme val="minor"/>
      </rPr>
      <t>女性代表人数</t>
    </r>
    <r>
      <rPr>
        <sz val="14"/>
        <color theme="1"/>
        <rFont val="宋体"/>
        <family val="3"/>
        <charset val="134"/>
        <scheme val="minor"/>
      </rPr>
      <t>不少于表格对应人数；</t>
    </r>
    <r>
      <rPr>
        <b/>
        <sz val="14"/>
        <color theme="1"/>
        <rFont val="宋体"/>
        <family val="3"/>
        <charset val="134"/>
        <scheme val="minor"/>
      </rPr>
      <t>少数民族代表人数</t>
    </r>
    <r>
      <rPr>
        <sz val="14"/>
        <color theme="1"/>
        <rFont val="宋体"/>
        <family val="3"/>
        <charset val="134"/>
        <scheme val="minor"/>
      </rPr>
      <t>包含在正式代表总人数中；</t>
    </r>
    <r>
      <rPr>
        <b/>
        <sz val="14"/>
        <color theme="1"/>
        <rFont val="宋体"/>
        <family val="3"/>
        <charset val="134"/>
        <scheme val="minor"/>
      </rPr>
      <t>列席代表人数</t>
    </r>
    <r>
      <rPr>
        <sz val="14"/>
        <color theme="1"/>
        <rFont val="宋体"/>
        <family val="3"/>
        <charset val="134"/>
        <scheme val="minor"/>
      </rPr>
      <t>不包含在正式代表总人数中。</t>
    </r>
  </si>
  <si>
    <t>附件3.中国石油大学（北京）第三十一次学生代表大会暨第十次研究生代表大会代表名额分布表（正式代表、列席代表、特邀代表）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</si>
</sst>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9" x14ac:knownFonts="1">
    <font>
      <sz val="11"/>
      <color theme="1"/>
      <name val="宋体"/>
      <charset val="134"/>
      <scheme val="minor"/>
    </font>
    <font>
      <sz val="22"/>
      <color theme="1"/>
      <name val="方正小标宋简体"/>
      <family val="3"/>
      <charset val="134"/>
    </font>
    <font>
      <sz val="16"/>
      <color theme="1"/>
      <name val="黑体"/>
      <family val="3"/>
      <charset val="134"/>
    </font>
    <font>
      <sz val="14"/>
      <color theme="1"/>
      <name val="黑体"/>
      <family val="3"/>
      <charset val="134"/>
    </font>
    <font>
      <sz val="14"/>
      <color theme="1"/>
      <name val="宋体"/>
      <family val="3"/>
      <charset val="134"/>
      <scheme val="minor"/>
    </font>
    <font>
      <sz val="14"/>
      <name val="宋体"/>
      <family val="3"/>
      <charset val="134"/>
    </font>
    <font>
      <b/>
      <sz val="14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b/>
      <sz val="16"/>
      <color theme="1"/>
      <name val="黑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3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49" fontId="4" fillId="0" borderId="5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49" fontId="4" fillId="2" borderId="5" xfId="0" applyNumberFormat="1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 wrapText="1"/>
    </xf>
    <xf numFmtId="0" fontId="8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</cellXfs>
  <cellStyles count="1">
    <cellStyle name="常规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 xr9:uid="{267968C8-6FFD-4C36-ACC1-9EA1FD1885CA}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42"/>
  <sheetViews>
    <sheetView tabSelected="1" zoomScale="70" zoomScaleNormal="70" workbookViewId="0">
      <selection activeCell="H47" sqref="H47"/>
    </sheetView>
  </sheetViews>
  <sheetFormatPr defaultColWidth="8.875" defaultRowHeight="13.5" x14ac:dyDescent="0.15"/>
  <cols>
    <col min="2" max="2" width="26.875" customWidth="1"/>
    <col min="3" max="11" width="16.625" customWidth="1"/>
  </cols>
  <sheetData>
    <row r="1" spans="1:18" ht="50.25" customHeight="1" x14ac:dyDescent="0.15">
      <c r="A1" s="9" t="s">
        <v>40</v>
      </c>
    </row>
    <row r="2" spans="1:18" ht="50.1" customHeight="1" x14ac:dyDescent="0.15">
      <c r="A2" s="20" t="s">
        <v>0</v>
      </c>
      <c r="B2" s="21"/>
      <c r="C2" s="21"/>
      <c r="D2" s="21"/>
      <c r="E2" s="21"/>
      <c r="F2" s="21"/>
      <c r="G2" s="21"/>
      <c r="H2" s="21"/>
      <c r="I2" s="21"/>
      <c r="J2" s="21"/>
      <c r="K2" s="22"/>
    </row>
    <row r="3" spans="1:18" ht="60" customHeight="1" x14ac:dyDescent="0.15">
      <c r="A3" s="13" t="s">
        <v>1</v>
      </c>
      <c r="B3" s="15" t="s">
        <v>2</v>
      </c>
      <c r="C3" s="17" t="s">
        <v>3</v>
      </c>
      <c r="D3" s="13" t="s">
        <v>4</v>
      </c>
      <c r="E3" s="19" t="s">
        <v>5</v>
      </c>
      <c r="F3" s="19"/>
      <c r="G3" s="19"/>
      <c r="H3" s="19"/>
      <c r="I3" s="18" t="s">
        <v>6</v>
      </c>
      <c r="J3" s="13" t="s">
        <v>7</v>
      </c>
      <c r="K3" s="13" t="s">
        <v>8</v>
      </c>
    </row>
    <row r="4" spans="1:18" ht="60" customHeight="1" x14ac:dyDescent="0.15">
      <c r="A4" s="14"/>
      <c r="B4" s="16"/>
      <c r="C4" s="16"/>
      <c r="D4" s="14"/>
      <c r="E4" s="1" t="s">
        <v>9</v>
      </c>
      <c r="F4" s="1" t="s">
        <v>10</v>
      </c>
      <c r="G4" s="1" t="s">
        <v>11</v>
      </c>
      <c r="H4" s="1" t="s">
        <v>12</v>
      </c>
      <c r="I4" s="19"/>
      <c r="J4" s="14"/>
      <c r="K4" s="14"/>
    </row>
    <row r="5" spans="1:18" ht="24.95" customHeight="1" x14ac:dyDescent="0.15">
      <c r="A5" s="2">
        <v>1</v>
      </c>
      <c r="B5" s="3" t="s">
        <v>13</v>
      </c>
      <c r="C5" s="4">
        <v>691</v>
      </c>
      <c r="D5" s="4">
        <v>7</v>
      </c>
      <c r="E5" s="2">
        <f>ROUNDUP(D5/10,0)</f>
        <v>1</v>
      </c>
      <c r="F5" s="4">
        <f>ROUNDUP(D5/4,0)</f>
        <v>2</v>
      </c>
      <c r="G5" s="4">
        <f>INT(D5*0.4)</f>
        <v>2</v>
      </c>
      <c r="H5" s="4">
        <v>0</v>
      </c>
      <c r="I5" s="4">
        <v>2</v>
      </c>
      <c r="J5" s="5" t="s">
        <v>14</v>
      </c>
      <c r="K5" s="2">
        <v>0</v>
      </c>
      <c r="L5" s="6"/>
      <c r="M5" s="6"/>
      <c r="N5" s="6"/>
      <c r="O5" s="6"/>
      <c r="P5" s="6"/>
      <c r="Q5" s="6"/>
      <c r="R5" s="6"/>
    </row>
    <row r="6" spans="1:18" ht="24.95" customHeight="1" x14ac:dyDescent="0.15">
      <c r="A6" s="2">
        <v>2</v>
      </c>
      <c r="B6" s="2" t="s">
        <v>15</v>
      </c>
      <c r="C6" s="4">
        <v>1514</v>
      </c>
      <c r="D6" s="4">
        <v>16</v>
      </c>
      <c r="E6" s="2">
        <f t="shared" ref="E6:E19" si="0">ROUNDUP(D6/10,0)</f>
        <v>2</v>
      </c>
      <c r="F6" s="4">
        <f t="shared" ref="F6:F19" si="1">ROUNDUP(D6/4,0)</f>
        <v>4</v>
      </c>
      <c r="G6" s="4">
        <f t="shared" ref="G6:G19" si="2">INT(D6*0.4)</f>
        <v>6</v>
      </c>
      <c r="H6" s="2">
        <v>1</v>
      </c>
      <c r="I6" s="4">
        <f t="shared" ref="I6:I15" si="3">INT(D6*0.25)</f>
        <v>4</v>
      </c>
      <c r="J6" s="7" t="s">
        <v>16</v>
      </c>
      <c r="K6" s="2">
        <v>0</v>
      </c>
      <c r="L6" s="6"/>
      <c r="M6" s="6"/>
      <c r="N6" s="6"/>
      <c r="O6" s="6"/>
      <c r="P6" s="6"/>
      <c r="Q6" s="6"/>
      <c r="R6" s="6"/>
    </row>
    <row r="7" spans="1:18" ht="24.95" customHeight="1" x14ac:dyDescent="0.15">
      <c r="A7" s="2">
        <v>3</v>
      </c>
      <c r="B7" s="3" t="s">
        <v>17</v>
      </c>
      <c r="C7" s="4">
        <v>936</v>
      </c>
      <c r="D7" s="4">
        <v>10</v>
      </c>
      <c r="E7" s="2">
        <f t="shared" si="0"/>
        <v>1</v>
      </c>
      <c r="F7" s="4">
        <f t="shared" si="1"/>
        <v>3</v>
      </c>
      <c r="G7" s="4">
        <f t="shared" si="2"/>
        <v>4</v>
      </c>
      <c r="H7" s="2">
        <v>1</v>
      </c>
      <c r="I7" s="4">
        <f t="shared" si="3"/>
        <v>2</v>
      </c>
      <c r="J7" s="7" t="s">
        <v>16</v>
      </c>
      <c r="K7" s="2">
        <v>0</v>
      </c>
      <c r="L7" s="6"/>
      <c r="M7" s="6"/>
      <c r="N7" s="6"/>
      <c r="O7" s="6"/>
      <c r="P7" s="6"/>
      <c r="Q7" s="6"/>
      <c r="R7" s="6"/>
    </row>
    <row r="8" spans="1:18" ht="24.95" customHeight="1" x14ac:dyDescent="0.15">
      <c r="A8" s="2">
        <v>4</v>
      </c>
      <c r="B8" s="2" t="s">
        <v>18</v>
      </c>
      <c r="C8" s="4">
        <v>477</v>
      </c>
      <c r="D8" s="4">
        <v>5</v>
      </c>
      <c r="E8" s="2">
        <f t="shared" si="0"/>
        <v>1</v>
      </c>
      <c r="F8" s="4">
        <f t="shared" si="1"/>
        <v>2</v>
      </c>
      <c r="G8" s="4">
        <f t="shared" si="2"/>
        <v>2</v>
      </c>
      <c r="H8" s="4">
        <v>0</v>
      </c>
      <c r="I8" s="4">
        <f t="shared" si="3"/>
        <v>1</v>
      </c>
      <c r="J8" s="5" t="s">
        <v>14</v>
      </c>
      <c r="K8" s="2">
        <v>0</v>
      </c>
      <c r="L8" s="6"/>
      <c r="M8" s="6"/>
      <c r="N8" s="6"/>
      <c r="O8" s="6"/>
      <c r="P8" s="6"/>
      <c r="Q8" s="6"/>
      <c r="R8" s="6"/>
    </row>
    <row r="9" spans="1:18" ht="24.95" customHeight="1" x14ac:dyDescent="0.15">
      <c r="A9" s="2">
        <v>5</v>
      </c>
      <c r="B9" s="2" t="s">
        <v>19</v>
      </c>
      <c r="C9" s="4">
        <v>587</v>
      </c>
      <c r="D9" s="4">
        <v>6</v>
      </c>
      <c r="E9" s="2">
        <f t="shared" si="0"/>
        <v>1</v>
      </c>
      <c r="F9" s="4">
        <f t="shared" si="1"/>
        <v>2</v>
      </c>
      <c r="G9" s="4">
        <f t="shared" si="2"/>
        <v>2</v>
      </c>
      <c r="H9" s="4">
        <v>0</v>
      </c>
      <c r="I9" s="4">
        <v>2</v>
      </c>
      <c r="J9" s="5" t="s">
        <v>14</v>
      </c>
      <c r="K9" s="2">
        <v>0</v>
      </c>
      <c r="L9" s="6"/>
      <c r="M9" s="6"/>
      <c r="N9" s="6"/>
      <c r="O9" s="6"/>
      <c r="P9" s="6"/>
      <c r="Q9" s="6"/>
      <c r="R9" s="6"/>
    </row>
    <row r="10" spans="1:18" ht="24.95" customHeight="1" x14ac:dyDescent="0.15">
      <c r="A10" s="2">
        <v>6</v>
      </c>
      <c r="B10" s="2" t="s">
        <v>20</v>
      </c>
      <c r="C10" s="4">
        <v>326</v>
      </c>
      <c r="D10" s="4">
        <v>4</v>
      </c>
      <c r="E10" s="2">
        <f t="shared" si="0"/>
        <v>1</v>
      </c>
      <c r="F10" s="4">
        <f t="shared" si="1"/>
        <v>1</v>
      </c>
      <c r="G10" s="4">
        <f t="shared" si="2"/>
        <v>1</v>
      </c>
      <c r="H10" s="4">
        <v>0</v>
      </c>
      <c r="I10" s="4">
        <f t="shared" si="3"/>
        <v>1</v>
      </c>
      <c r="J10" s="5" t="s">
        <v>14</v>
      </c>
      <c r="K10" s="2">
        <v>0</v>
      </c>
      <c r="L10" s="6"/>
      <c r="M10" s="6"/>
      <c r="N10" s="6"/>
      <c r="O10" s="6"/>
      <c r="P10" s="6"/>
      <c r="Q10" s="6"/>
      <c r="R10" s="6"/>
    </row>
    <row r="11" spans="1:18" ht="24.95" customHeight="1" x14ac:dyDescent="0.15">
      <c r="A11" s="2">
        <v>7</v>
      </c>
      <c r="B11" s="8" t="s">
        <v>21</v>
      </c>
      <c r="C11" s="4">
        <v>1112</v>
      </c>
      <c r="D11" s="4">
        <v>12</v>
      </c>
      <c r="E11" s="2">
        <f t="shared" si="0"/>
        <v>2</v>
      </c>
      <c r="F11" s="4">
        <f t="shared" si="1"/>
        <v>3</v>
      </c>
      <c r="G11" s="4">
        <f t="shared" si="2"/>
        <v>4</v>
      </c>
      <c r="H11" s="4">
        <v>1</v>
      </c>
      <c r="I11" s="4">
        <f t="shared" si="3"/>
        <v>3</v>
      </c>
      <c r="J11" s="7" t="s">
        <v>16</v>
      </c>
      <c r="K11" s="2">
        <v>0</v>
      </c>
      <c r="L11" s="6"/>
      <c r="M11" s="6"/>
      <c r="N11" s="6"/>
      <c r="O11" s="6"/>
      <c r="P11" s="6"/>
      <c r="Q11" s="6"/>
      <c r="R11" s="6"/>
    </row>
    <row r="12" spans="1:18" ht="24.95" customHeight="1" x14ac:dyDescent="0.15">
      <c r="A12" s="2">
        <v>8</v>
      </c>
      <c r="B12" s="2" t="s">
        <v>22</v>
      </c>
      <c r="C12" s="4">
        <v>292</v>
      </c>
      <c r="D12" s="4">
        <v>3</v>
      </c>
      <c r="E12" s="2">
        <f t="shared" si="0"/>
        <v>1</v>
      </c>
      <c r="F12" s="4">
        <f t="shared" si="1"/>
        <v>1</v>
      </c>
      <c r="G12" s="4">
        <f t="shared" si="2"/>
        <v>1</v>
      </c>
      <c r="H12" s="4">
        <v>0</v>
      </c>
      <c r="I12" s="4">
        <v>1</v>
      </c>
      <c r="J12" s="5" t="s">
        <v>14</v>
      </c>
      <c r="K12" s="2">
        <v>0</v>
      </c>
      <c r="L12" s="6"/>
      <c r="M12" s="6"/>
      <c r="N12" s="6"/>
      <c r="O12" s="6"/>
      <c r="P12" s="6"/>
      <c r="Q12" s="6"/>
      <c r="R12" s="6"/>
    </row>
    <row r="13" spans="1:18" ht="24.95" customHeight="1" x14ac:dyDescent="0.15">
      <c r="A13" s="2">
        <v>9</v>
      </c>
      <c r="B13" s="3" t="s">
        <v>23</v>
      </c>
      <c r="C13" s="4">
        <v>1217</v>
      </c>
      <c r="D13" s="4">
        <v>13</v>
      </c>
      <c r="E13" s="2">
        <f t="shared" si="0"/>
        <v>2</v>
      </c>
      <c r="F13" s="4">
        <f t="shared" si="1"/>
        <v>4</v>
      </c>
      <c r="G13" s="4">
        <f t="shared" si="2"/>
        <v>5</v>
      </c>
      <c r="H13" s="4">
        <v>1</v>
      </c>
      <c r="I13" s="4">
        <f t="shared" si="3"/>
        <v>3</v>
      </c>
      <c r="J13" s="7" t="s">
        <v>16</v>
      </c>
      <c r="K13" s="2">
        <v>0</v>
      </c>
      <c r="L13" s="6"/>
      <c r="M13" s="6"/>
      <c r="N13" s="6"/>
      <c r="O13" s="6"/>
      <c r="P13" s="6"/>
      <c r="Q13" s="6"/>
      <c r="R13" s="6"/>
    </row>
    <row r="14" spans="1:18" ht="24.95" customHeight="1" x14ac:dyDescent="0.15">
      <c r="A14" s="2">
        <v>10</v>
      </c>
      <c r="B14" s="3" t="s">
        <v>24</v>
      </c>
      <c r="C14" s="4">
        <v>571</v>
      </c>
      <c r="D14" s="4">
        <v>6</v>
      </c>
      <c r="E14" s="2">
        <f t="shared" si="0"/>
        <v>1</v>
      </c>
      <c r="F14" s="4">
        <f t="shared" si="1"/>
        <v>2</v>
      </c>
      <c r="G14" s="4">
        <f t="shared" si="2"/>
        <v>2</v>
      </c>
      <c r="H14" s="4">
        <v>0</v>
      </c>
      <c r="I14" s="4">
        <f t="shared" si="3"/>
        <v>1</v>
      </c>
      <c r="J14" s="5" t="s">
        <v>14</v>
      </c>
      <c r="K14" s="2">
        <v>0</v>
      </c>
      <c r="L14" s="6"/>
      <c r="M14" s="6"/>
      <c r="N14" s="6"/>
      <c r="O14" s="6"/>
      <c r="P14" s="6"/>
      <c r="Q14" s="6"/>
      <c r="R14" s="6"/>
    </row>
    <row r="15" spans="1:18" ht="24.95" customHeight="1" x14ac:dyDescent="0.15">
      <c r="A15" s="2">
        <v>11</v>
      </c>
      <c r="B15" s="3" t="s">
        <v>25</v>
      </c>
      <c r="C15" s="4">
        <v>849</v>
      </c>
      <c r="D15" s="4">
        <v>9</v>
      </c>
      <c r="E15" s="2">
        <f t="shared" si="0"/>
        <v>1</v>
      </c>
      <c r="F15" s="4">
        <f t="shared" si="1"/>
        <v>3</v>
      </c>
      <c r="G15" s="4">
        <f t="shared" si="2"/>
        <v>3</v>
      </c>
      <c r="H15" s="4">
        <v>0</v>
      </c>
      <c r="I15" s="4">
        <f t="shared" si="3"/>
        <v>2</v>
      </c>
      <c r="J15" s="5" t="s">
        <v>14</v>
      </c>
      <c r="K15" s="2">
        <v>0</v>
      </c>
      <c r="L15" s="6"/>
      <c r="M15" s="6"/>
      <c r="N15" s="6"/>
      <c r="O15" s="6"/>
      <c r="P15" s="6"/>
      <c r="Q15" s="6"/>
      <c r="R15" s="6"/>
    </row>
    <row r="16" spans="1:18" ht="24.95" customHeight="1" x14ac:dyDescent="0.15">
      <c r="A16" s="2">
        <v>12</v>
      </c>
      <c r="B16" s="3" t="s">
        <v>26</v>
      </c>
      <c r="C16" s="4">
        <v>240</v>
      </c>
      <c r="D16" s="4">
        <v>3</v>
      </c>
      <c r="E16" s="2">
        <f t="shared" si="0"/>
        <v>1</v>
      </c>
      <c r="F16" s="4">
        <f t="shared" si="1"/>
        <v>1</v>
      </c>
      <c r="G16" s="4">
        <f t="shared" si="2"/>
        <v>1</v>
      </c>
      <c r="H16" s="4">
        <v>0</v>
      </c>
      <c r="I16" s="4">
        <v>1</v>
      </c>
      <c r="J16" s="5" t="s">
        <v>14</v>
      </c>
      <c r="K16" s="2">
        <v>0</v>
      </c>
      <c r="L16" s="6"/>
      <c r="M16" s="6"/>
      <c r="N16" s="6"/>
      <c r="O16" s="6"/>
      <c r="P16" s="6"/>
      <c r="Q16" s="6"/>
      <c r="R16" s="6"/>
    </row>
    <row r="17" spans="1:18" ht="24.95" customHeight="1" x14ac:dyDescent="0.15">
      <c r="A17" s="2">
        <v>13</v>
      </c>
      <c r="B17" s="3" t="s">
        <v>27</v>
      </c>
      <c r="C17" s="4">
        <v>212</v>
      </c>
      <c r="D17" s="4">
        <v>3</v>
      </c>
      <c r="E17" s="2">
        <f t="shared" si="0"/>
        <v>1</v>
      </c>
      <c r="F17" s="4">
        <f t="shared" si="1"/>
        <v>1</v>
      </c>
      <c r="G17" s="4">
        <f t="shared" si="2"/>
        <v>1</v>
      </c>
      <c r="H17" s="4">
        <v>0</v>
      </c>
      <c r="I17" s="4">
        <v>2</v>
      </c>
      <c r="J17" s="5" t="s">
        <v>14</v>
      </c>
      <c r="K17" s="2">
        <v>0</v>
      </c>
      <c r="L17" s="6"/>
      <c r="M17" s="6"/>
      <c r="N17" s="6"/>
      <c r="O17" s="6"/>
      <c r="P17" s="6"/>
      <c r="Q17" s="6"/>
      <c r="R17" s="6"/>
    </row>
    <row r="18" spans="1:18" ht="24.95" customHeight="1" x14ac:dyDescent="0.15">
      <c r="A18" s="2">
        <v>14</v>
      </c>
      <c r="B18" s="3" t="s">
        <v>28</v>
      </c>
      <c r="C18" s="4">
        <v>272</v>
      </c>
      <c r="D18" s="4">
        <v>3</v>
      </c>
      <c r="E18" s="2">
        <f t="shared" si="0"/>
        <v>1</v>
      </c>
      <c r="F18" s="4">
        <f t="shared" si="1"/>
        <v>1</v>
      </c>
      <c r="G18" s="4">
        <f t="shared" si="2"/>
        <v>1</v>
      </c>
      <c r="H18" s="4">
        <v>0</v>
      </c>
      <c r="I18" s="4">
        <v>1</v>
      </c>
      <c r="J18" s="5" t="s">
        <v>14</v>
      </c>
      <c r="K18" s="2">
        <v>0</v>
      </c>
      <c r="L18" s="6"/>
      <c r="M18" s="6"/>
      <c r="N18" s="6"/>
      <c r="O18" s="6"/>
      <c r="P18" s="6"/>
      <c r="Q18" s="6"/>
      <c r="R18" s="6"/>
    </row>
    <row r="19" spans="1:18" ht="24.95" customHeight="1" x14ac:dyDescent="0.15">
      <c r="A19" s="2">
        <v>15</v>
      </c>
      <c r="B19" s="3" t="s">
        <v>29</v>
      </c>
      <c r="C19" s="4">
        <v>237</v>
      </c>
      <c r="D19" s="4">
        <v>3</v>
      </c>
      <c r="E19" s="2">
        <f t="shared" si="0"/>
        <v>1</v>
      </c>
      <c r="F19" s="4">
        <f t="shared" si="1"/>
        <v>1</v>
      </c>
      <c r="G19" s="4">
        <f t="shared" si="2"/>
        <v>1</v>
      </c>
      <c r="H19" s="4">
        <v>0</v>
      </c>
      <c r="I19" s="4">
        <v>1</v>
      </c>
      <c r="J19" s="5" t="s">
        <v>14</v>
      </c>
      <c r="K19" s="2">
        <v>0</v>
      </c>
      <c r="L19" s="6"/>
      <c r="M19" s="6"/>
      <c r="N19" s="6"/>
      <c r="O19" s="6"/>
      <c r="P19" s="6"/>
      <c r="Q19" s="6"/>
      <c r="R19" s="6"/>
    </row>
    <row r="20" spans="1:18" ht="24.95" customHeight="1" x14ac:dyDescent="0.15">
      <c r="A20" s="2">
        <v>16</v>
      </c>
      <c r="B20" s="3" t="s">
        <v>30</v>
      </c>
      <c r="C20" s="2" t="s">
        <v>31</v>
      </c>
      <c r="D20" s="2" t="s">
        <v>31</v>
      </c>
      <c r="E20" s="2" t="s">
        <v>31</v>
      </c>
      <c r="F20" s="2" t="s">
        <v>31</v>
      </c>
      <c r="G20" s="2" t="s">
        <v>31</v>
      </c>
      <c r="H20" s="2" t="s">
        <v>31</v>
      </c>
      <c r="I20" s="2" t="s">
        <v>31</v>
      </c>
      <c r="J20" s="2" t="s">
        <v>31</v>
      </c>
      <c r="K20" s="2">
        <v>1</v>
      </c>
      <c r="L20" s="6"/>
      <c r="M20" s="6"/>
      <c r="N20" s="6"/>
      <c r="O20" s="6"/>
      <c r="P20" s="6"/>
      <c r="Q20" s="6"/>
      <c r="R20" s="6"/>
    </row>
    <row r="21" spans="1:18" ht="24.95" customHeight="1" x14ac:dyDescent="0.15">
      <c r="A21" s="2">
        <v>17</v>
      </c>
      <c r="B21" s="3" t="s">
        <v>32</v>
      </c>
      <c r="C21" s="2">
        <f t="shared" ref="C21:I21" si="4">SUM(C5:C20)</f>
        <v>9533</v>
      </c>
      <c r="D21" s="2">
        <f t="shared" si="4"/>
        <v>103</v>
      </c>
      <c r="E21" s="2">
        <f t="shared" si="4"/>
        <v>18</v>
      </c>
      <c r="F21" s="2">
        <f t="shared" si="4"/>
        <v>31</v>
      </c>
      <c r="G21" s="2">
        <f t="shared" si="4"/>
        <v>36</v>
      </c>
      <c r="H21" s="2">
        <f t="shared" si="4"/>
        <v>4</v>
      </c>
      <c r="I21" s="2">
        <f t="shared" si="4"/>
        <v>27</v>
      </c>
      <c r="J21" s="3" t="s">
        <v>33</v>
      </c>
      <c r="K21" s="2">
        <f>SUM(K5:K20)</f>
        <v>1</v>
      </c>
      <c r="L21" s="6"/>
      <c r="M21" s="6"/>
      <c r="N21" s="6"/>
      <c r="O21" s="6"/>
      <c r="P21" s="6"/>
      <c r="Q21" s="6"/>
      <c r="R21" s="6"/>
    </row>
    <row r="22" spans="1:18" ht="50.1" customHeight="1" x14ac:dyDescent="0.15">
      <c r="A22" s="10" t="s">
        <v>34</v>
      </c>
      <c r="B22" s="11"/>
      <c r="C22" s="11"/>
      <c r="D22" s="11"/>
      <c r="E22" s="11"/>
      <c r="F22" s="11"/>
      <c r="G22" s="11"/>
      <c r="H22" s="11"/>
      <c r="I22" s="11"/>
      <c r="J22" s="11"/>
      <c r="K22" s="12"/>
    </row>
    <row r="23" spans="1:18" ht="50.1" customHeight="1" x14ac:dyDescent="0.15">
      <c r="A23" s="20" t="s">
        <v>35</v>
      </c>
      <c r="B23" s="21"/>
      <c r="C23" s="21"/>
      <c r="D23" s="21"/>
      <c r="E23" s="21"/>
      <c r="F23" s="21"/>
      <c r="G23" s="21"/>
      <c r="H23" s="21"/>
      <c r="I23" s="21"/>
      <c r="J23" s="21"/>
      <c r="K23" s="22"/>
    </row>
    <row r="24" spans="1:18" ht="60" customHeight="1" x14ac:dyDescent="0.15">
      <c r="A24" s="13" t="s">
        <v>1</v>
      </c>
      <c r="B24" s="15" t="s">
        <v>2</v>
      </c>
      <c r="C24" s="17" t="s">
        <v>3</v>
      </c>
      <c r="D24" s="13" t="s">
        <v>4</v>
      </c>
      <c r="E24" s="19" t="s">
        <v>5</v>
      </c>
      <c r="F24" s="19"/>
      <c r="G24" s="19"/>
      <c r="H24" s="19"/>
      <c r="I24" s="18" t="s">
        <v>6</v>
      </c>
      <c r="J24" s="13" t="s">
        <v>7</v>
      </c>
      <c r="K24" s="13" t="s">
        <v>8</v>
      </c>
    </row>
    <row r="25" spans="1:18" ht="60" customHeight="1" x14ac:dyDescent="0.15">
      <c r="A25" s="14"/>
      <c r="B25" s="16"/>
      <c r="C25" s="16"/>
      <c r="D25" s="14"/>
      <c r="E25" s="1" t="s">
        <v>9</v>
      </c>
      <c r="F25" s="1" t="s">
        <v>10</v>
      </c>
      <c r="G25" s="1" t="s">
        <v>36</v>
      </c>
      <c r="H25" s="1" t="s">
        <v>12</v>
      </c>
      <c r="I25" s="19"/>
      <c r="J25" s="14"/>
      <c r="K25" s="14"/>
    </row>
    <row r="26" spans="1:18" ht="24.95" customHeight="1" x14ac:dyDescent="0.15">
      <c r="A26" s="2">
        <v>1</v>
      </c>
      <c r="B26" s="3" t="s">
        <v>13</v>
      </c>
      <c r="C26" s="2">
        <v>1139</v>
      </c>
      <c r="D26" s="2">
        <v>12</v>
      </c>
      <c r="E26" s="2">
        <f>ROUNDUP(D26/10,0)</f>
        <v>2</v>
      </c>
      <c r="F26" s="4">
        <f>ROUNDUP(D26/4,0)</f>
        <v>3</v>
      </c>
      <c r="G26" s="4">
        <f>INT(D26*0.4)</f>
        <v>4</v>
      </c>
      <c r="H26" s="2">
        <v>1</v>
      </c>
      <c r="I26" s="2">
        <v>3</v>
      </c>
      <c r="J26" s="7" t="s">
        <v>16</v>
      </c>
      <c r="K26" s="2">
        <v>0</v>
      </c>
    </row>
    <row r="27" spans="1:18" ht="24.95" customHeight="1" x14ac:dyDescent="0.15">
      <c r="A27" s="2">
        <v>2</v>
      </c>
      <c r="B27" s="2" t="s">
        <v>15</v>
      </c>
      <c r="C27" s="2">
        <v>2542</v>
      </c>
      <c r="D27" s="2">
        <v>26</v>
      </c>
      <c r="E27" s="2">
        <f>ROUNDUP(D27/10,0)</f>
        <v>3</v>
      </c>
      <c r="F27" s="4">
        <f t="shared" ref="F27:F39" si="5">ROUNDUP(D27/4,0)</f>
        <v>7</v>
      </c>
      <c r="G27" s="4">
        <f t="shared" ref="G27:G39" si="6">INT(D27*0.4)</f>
        <v>10</v>
      </c>
      <c r="H27" s="2">
        <v>1</v>
      </c>
      <c r="I27" s="2">
        <v>7</v>
      </c>
      <c r="J27" s="5" t="s">
        <v>16</v>
      </c>
      <c r="K27" s="2">
        <v>0</v>
      </c>
    </row>
    <row r="28" spans="1:18" ht="24.95" customHeight="1" x14ac:dyDescent="0.15">
      <c r="A28" s="2">
        <v>3</v>
      </c>
      <c r="B28" s="3" t="s">
        <v>17</v>
      </c>
      <c r="C28" s="2">
        <v>1326</v>
      </c>
      <c r="D28" s="2">
        <v>14</v>
      </c>
      <c r="E28" s="2">
        <f t="shared" ref="E28:E39" si="7">ROUNDUP(D28/10,0)</f>
        <v>2</v>
      </c>
      <c r="F28" s="4">
        <f t="shared" si="5"/>
        <v>4</v>
      </c>
      <c r="G28" s="4">
        <f t="shared" si="6"/>
        <v>5</v>
      </c>
      <c r="H28" s="2">
        <v>1</v>
      </c>
      <c r="I28" s="2">
        <v>3</v>
      </c>
      <c r="J28" s="7" t="s">
        <v>16</v>
      </c>
      <c r="K28" s="2">
        <v>0</v>
      </c>
    </row>
    <row r="29" spans="1:18" ht="24.95" customHeight="1" x14ac:dyDescent="0.15">
      <c r="A29" s="2">
        <v>4</v>
      </c>
      <c r="B29" s="2" t="s">
        <v>18</v>
      </c>
      <c r="C29" s="2">
        <v>258</v>
      </c>
      <c r="D29" s="2">
        <v>3</v>
      </c>
      <c r="E29" s="2">
        <f t="shared" si="7"/>
        <v>1</v>
      </c>
      <c r="F29" s="4">
        <f t="shared" si="5"/>
        <v>1</v>
      </c>
      <c r="G29" s="4">
        <f t="shared" si="6"/>
        <v>1</v>
      </c>
      <c r="H29" s="2">
        <v>0</v>
      </c>
      <c r="I29" s="2">
        <v>1</v>
      </c>
      <c r="J29" s="5" t="s">
        <v>14</v>
      </c>
      <c r="K29" s="2">
        <v>0</v>
      </c>
    </row>
    <row r="30" spans="1:18" ht="24.95" customHeight="1" x14ac:dyDescent="0.15">
      <c r="A30" s="2">
        <v>5</v>
      </c>
      <c r="B30" s="2" t="s">
        <v>19</v>
      </c>
      <c r="C30" s="2">
        <v>613</v>
      </c>
      <c r="D30" s="2">
        <v>7</v>
      </c>
      <c r="E30" s="2">
        <f t="shared" si="7"/>
        <v>1</v>
      </c>
      <c r="F30" s="4">
        <f t="shared" si="5"/>
        <v>2</v>
      </c>
      <c r="G30" s="4">
        <f t="shared" si="6"/>
        <v>2</v>
      </c>
      <c r="H30" s="2">
        <v>0</v>
      </c>
      <c r="I30" s="2">
        <v>1</v>
      </c>
      <c r="J30" s="5" t="s">
        <v>14</v>
      </c>
      <c r="K30" s="2">
        <v>0</v>
      </c>
    </row>
    <row r="31" spans="1:18" ht="24.95" customHeight="1" x14ac:dyDescent="0.15">
      <c r="A31" s="2">
        <v>6</v>
      </c>
      <c r="B31" s="2" t="s">
        <v>20</v>
      </c>
      <c r="C31" s="2">
        <v>495</v>
      </c>
      <c r="D31" s="2">
        <v>5</v>
      </c>
      <c r="E31" s="2">
        <f t="shared" si="7"/>
        <v>1</v>
      </c>
      <c r="F31" s="4">
        <f t="shared" si="5"/>
        <v>2</v>
      </c>
      <c r="G31" s="4">
        <f t="shared" si="6"/>
        <v>2</v>
      </c>
      <c r="H31" s="2">
        <v>0</v>
      </c>
      <c r="I31" s="2">
        <v>1</v>
      </c>
      <c r="J31" s="5" t="s">
        <v>14</v>
      </c>
      <c r="K31" s="2">
        <v>0</v>
      </c>
    </row>
    <row r="32" spans="1:18" ht="24.95" customHeight="1" x14ac:dyDescent="0.15">
      <c r="A32" s="2">
        <v>7</v>
      </c>
      <c r="B32" s="8" t="s">
        <v>21</v>
      </c>
      <c r="C32" s="2">
        <v>593</v>
      </c>
      <c r="D32" s="2">
        <v>6</v>
      </c>
      <c r="E32" s="2">
        <f t="shared" si="7"/>
        <v>1</v>
      </c>
      <c r="F32" s="4">
        <f t="shared" si="5"/>
        <v>2</v>
      </c>
      <c r="G32" s="4">
        <f t="shared" si="6"/>
        <v>2</v>
      </c>
      <c r="H32" s="2">
        <v>0</v>
      </c>
      <c r="I32" s="2">
        <v>1</v>
      </c>
      <c r="J32" s="7" t="s">
        <v>14</v>
      </c>
      <c r="K32" s="2">
        <v>0</v>
      </c>
    </row>
    <row r="33" spans="1:11" ht="24.95" customHeight="1" x14ac:dyDescent="0.15">
      <c r="A33" s="2">
        <v>8</v>
      </c>
      <c r="B33" s="2" t="s">
        <v>22</v>
      </c>
      <c r="C33" s="2">
        <v>386</v>
      </c>
      <c r="D33" s="2">
        <v>4</v>
      </c>
      <c r="E33" s="2">
        <f t="shared" si="7"/>
        <v>1</v>
      </c>
      <c r="F33" s="4">
        <f t="shared" si="5"/>
        <v>1</v>
      </c>
      <c r="G33" s="4">
        <f t="shared" si="6"/>
        <v>1</v>
      </c>
      <c r="H33" s="2">
        <v>0</v>
      </c>
      <c r="I33" s="2">
        <v>1</v>
      </c>
      <c r="J33" s="5" t="s">
        <v>14</v>
      </c>
      <c r="K33" s="2">
        <v>0</v>
      </c>
    </row>
    <row r="34" spans="1:11" ht="24.95" customHeight="1" x14ac:dyDescent="0.15">
      <c r="A34" s="2">
        <v>9</v>
      </c>
      <c r="B34" s="3" t="s">
        <v>23</v>
      </c>
      <c r="C34" s="2">
        <v>731</v>
      </c>
      <c r="D34" s="2">
        <v>8</v>
      </c>
      <c r="E34" s="2">
        <f t="shared" si="7"/>
        <v>1</v>
      </c>
      <c r="F34" s="4">
        <f t="shared" si="5"/>
        <v>2</v>
      </c>
      <c r="G34" s="4">
        <f t="shared" si="6"/>
        <v>3</v>
      </c>
      <c r="H34" s="2">
        <v>0</v>
      </c>
      <c r="I34" s="2">
        <v>2</v>
      </c>
      <c r="J34" s="7" t="s">
        <v>14</v>
      </c>
      <c r="K34" s="2">
        <v>0</v>
      </c>
    </row>
    <row r="35" spans="1:11" ht="24.95" customHeight="1" x14ac:dyDescent="0.15">
      <c r="A35" s="2">
        <v>10</v>
      </c>
      <c r="B35" s="3" t="s">
        <v>24</v>
      </c>
      <c r="C35" s="2">
        <v>555</v>
      </c>
      <c r="D35" s="2">
        <v>6</v>
      </c>
      <c r="E35" s="2">
        <f t="shared" si="7"/>
        <v>1</v>
      </c>
      <c r="F35" s="4">
        <f t="shared" si="5"/>
        <v>2</v>
      </c>
      <c r="G35" s="4">
        <f t="shared" si="6"/>
        <v>2</v>
      </c>
      <c r="H35" s="2">
        <v>0</v>
      </c>
      <c r="I35" s="2">
        <v>1</v>
      </c>
      <c r="J35" s="7" t="s">
        <v>14</v>
      </c>
      <c r="K35" s="2">
        <v>0</v>
      </c>
    </row>
    <row r="36" spans="1:11" ht="24.95" customHeight="1" x14ac:dyDescent="0.15">
      <c r="A36" s="2">
        <v>11</v>
      </c>
      <c r="B36" s="3" t="s">
        <v>25</v>
      </c>
      <c r="C36" s="2">
        <v>675</v>
      </c>
      <c r="D36" s="2">
        <v>7</v>
      </c>
      <c r="E36" s="2">
        <f t="shared" si="7"/>
        <v>1</v>
      </c>
      <c r="F36" s="4">
        <f t="shared" si="5"/>
        <v>2</v>
      </c>
      <c r="G36" s="4">
        <f t="shared" si="6"/>
        <v>2</v>
      </c>
      <c r="H36" s="2">
        <v>0</v>
      </c>
      <c r="I36" s="2">
        <v>1</v>
      </c>
      <c r="J36" s="7" t="s">
        <v>14</v>
      </c>
      <c r="K36" s="2">
        <v>0</v>
      </c>
    </row>
    <row r="37" spans="1:11" ht="24.95" customHeight="1" x14ac:dyDescent="0.15">
      <c r="A37" s="2">
        <v>12</v>
      </c>
      <c r="B37" s="3" t="s">
        <v>26</v>
      </c>
      <c r="C37" s="2">
        <v>112</v>
      </c>
      <c r="D37" s="2">
        <v>3</v>
      </c>
      <c r="E37" s="2">
        <f t="shared" si="7"/>
        <v>1</v>
      </c>
      <c r="F37" s="4">
        <f t="shared" si="5"/>
        <v>1</v>
      </c>
      <c r="G37" s="4">
        <f t="shared" si="6"/>
        <v>1</v>
      </c>
      <c r="H37" s="2">
        <v>0</v>
      </c>
      <c r="I37" s="2">
        <v>1</v>
      </c>
      <c r="J37" s="3">
        <v>1</v>
      </c>
      <c r="K37" s="2">
        <v>0</v>
      </c>
    </row>
    <row r="38" spans="1:11" ht="24.95" customHeight="1" x14ac:dyDescent="0.15">
      <c r="A38" s="2">
        <v>13</v>
      </c>
      <c r="B38" s="3" t="s">
        <v>27</v>
      </c>
      <c r="C38" s="2">
        <v>183</v>
      </c>
      <c r="D38" s="2">
        <v>3</v>
      </c>
      <c r="E38" s="2">
        <f t="shared" si="7"/>
        <v>1</v>
      </c>
      <c r="F38" s="4">
        <f t="shared" si="5"/>
        <v>1</v>
      </c>
      <c r="G38" s="4">
        <f t="shared" si="6"/>
        <v>1</v>
      </c>
      <c r="H38" s="2">
        <v>0</v>
      </c>
      <c r="I38" s="2">
        <v>1</v>
      </c>
      <c r="J38" s="3">
        <v>1</v>
      </c>
      <c r="K38" s="2">
        <v>0</v>
      </c>
    </row>
    <row r="39" spans="1:11" ht="24.95" customHeight="1" x14ac:dyDescent="0.15">
      <c r="A39" s="2">
        <v>14</v>
      </c>
      <c r="B39" s="3" t="s">
        <v>37</v>
      </c>
      <c r="C39" s="2">
        <v>28</v>
      </c>
      <c r="D39" s="2">
        <v>3</v>
      </c>
      <c r="E39" s="2">
        <f t="shared" si="7"/>
        <v>1</v>
      </c>
      <c r="F39" s="4">
        <f t="shared" si="5"/>
        <v>1</v>
      </c>
      <c r="G39" s="4">
        <f t="shared" si="6"/>
        <v>1</v>
      </c>
      <c r="H39" s="2">
        <v>0</v>
      </c>
      <c r="I39" s="2">
        <v>1</v>
      </c>
      <c r="J39" s="3">
        <v>0</v>
      </c>
      <c r="K39" s="2">
        <v>0</v>
      </c>
    </row>
    <row r="40" spans="1:11" ht="24.95" customHeight="1" x14ac:dyDescent="0.15">
      <c r="A40" s="2">
        <v>15</v>
      </c>
      <c r="B40" s="3" t="s">
        <v>30</v>
      </c>
      <c r="C40" s="2" t="s">
        <v>31</v>
      </c>
      <c r="D40" s="2" t="s">
        <v>31</v>
      </c>
      <c r="E40" s="2" t="s">
        <v>31</v>
      </c>
      <c r="F40" s="2" t="s">
        <v>31</v>
      </c>
      <c r="G40" s="2" t="s">
        <v>31</v>
      </c>
      <c r="H40" s="2" t="s">
        <v>31</v>
      </c>
      <c r="I40" s="2" t="s">
        <v>31</v>
      </c>
      <c r="J40" s="2" t="s">
        <v>31</v>
      </c>
      <c r="K40" s="2">
        <v>1</v>
      </c>
    </row>
    <row r="41" spans="1:11" ht="24.95" customHeight="1" x14ac:dyDescent="0.15">
      <c r="A41" s="2">
        <v>16</v>
      </c>
      <c r="B41" s="3" t="s">
        <v>32</v>
      </c>
      <c r="C41" s="2">
        <f>SUM(C26:C39)</f>
        <v>9636</v>
      </c>
      <c r="D41" s="2">
        <f>SUM(D26:D40)</f>
        <v>107</v>
      </c>
      <c r="E41" s="2">
        <f>SUM(E26:E40)</f>
        <v>18</v>
      </c>
      <c r="F41" s="2">
        <v>29</v>
      </c>
      <c r="G41" s="2">
        <f>SUM(G26:G40)</f>
        <v>37</v>
      </c>
      <c r="H41" s="2">
        <v>3</v>
      </c>
      <c r="I41" s="2">
        <f>SUM(I26:I40)</f>
        <v>25</v>
      </c>
      <c r="J41" s="3" t="s">
        <v>38</v>
      </c>
      <c r="K41" s="2">
        <v>1</v>
      </c>
    </row>
    <row r="42" spans="1:11" ht="50.1" customHeight="1" x14ac:dyDescent="0.15">
      <c r="A42" s="10" t="s">
        <v>39</v>
      </c>
      <c r="B42" s="11"/>
      <c r="C42" s="11"/>
      <c r="D42" s="11"/>
      <c r="E42" s="11"/>
      <c r="F42" s="11"/>
      <c r="G42" s="11"/>
      <c r="H42" s="11"/>
      <c r="I42" s="11"/>
      <c r="J42" s="11"/>
      <c r="K42" s="12"/>
    </row>
  </sheetData>
  <mergeCells count="20">
    <mergeCell ref="A2:K2"/>
    <mergeCell ref="E3:H3"/>
    <mergeCell ref="A22:K22"/>
    <mergeCell ref="A23:K23"/>
    <mergeCell ref="E24:H24"/>
    <mergeCell ref="A42:K42"/>
    <mergeCell ref="A3:A4"/>
    <mergeCell ref="A24:A25"/>
    <mergeCell ref="B3:B4"/>
    <mergeCell ref="B24:B25"/>
    <mergeCell ref="C3:C4"/>
    <mergeCell ref="C24:C25"/>
    <mergeCell ref="D3:D4"/>
    <mergeCell ref="D24:D25"/>
    <mergeCell ref="I3:I4"/>
    <mergeCell ref="I24:I25"/>
    <mergeCell ref="J3:J4"/>
    <mergeCell ref="J24:J25"/>
    <mergeCell ref="K3:K4"/>
    <mergeCell ref="K24:K25"/>
  </mergeCells>
  <phoneticPr fontId="7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陆巡</dc:creator>
  <cp:lastModifiedBy>驰翀 徐</cp:lastModifiedBy>
  <dcterms:created xsi:type="dcterms:W3CDTF">2026-09-30T03:13:00Z</dcterms:created>
  <dcterms:modified xsi:type="dcterms:W3CDTF">2026-10-23T01:57:02Z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604BB5F5F04740489F0290E3D2F1D969_13</vt:lpwstr>
  </property>
  <property fmtid="{D5CDD505-2E9C-101B-9397-08002B2CF9AE}" pid="3" name="KSOProductBuildVer">
    <vt:lpwstr>2052-12.1.0.29161</vt:lpwstr>
  </property>
  <property fmtid="{D5CDD505-2E9C-101B-9397-08002B2CF9AE}" pid="4" name="CalculationRule">
    <vt:i4>1</vt:i4>
  </property>
</Properties>
</file>